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t and Loss" sheetId="1" r:id="rId4"/>
  </sheets>
  <definedNames/>
  <calcPr/>
  <extLst>
    <ext uri="GoogleSheetsCustomDataVersion1">
      <go:sheetsCustomData xmlns:go="http://customooxmlschemas.google.com/" r:id="rId5" roundtripDataSignature="AMtx7miSZe/0mbI7YUXQtjNkfzRXVuyLKw=="/>
    </ext>
  </extLst>
</workbook>
</file>

<file path=xl/sharedStrings.xml><?xml version="1.0" encoding="utf-8"?>
<sst xmlns="http://schemas.openxmlformats.org/spreadsheetml/2006/main" count="36" uniqueCount="34">
  <si>
    <t>AIIPC 2020 budget prévisionnel</t>
  </si>
  <si>
    <t>2019 Actualisé</t>
  </si>
  <si>
    <t xml:space="preserve">Budget 2020 </t>
  </si>
  <si>
    <t xml:space="preserve">   REVENUS</t>
  </si>
  <si>
    <t xml:space="preserve">      Publicité</t>
  </si>
  <si>
    <t xml:space="preserve">      Intérêts </t>
  </si>
  <si>
    <t xml:space="preserve">      Adhésion des membres (Interac, Chèques, Etc.)</t>
  </si>
  <si>
    <t>*accroissement de 10%</t>
  </si>
  <si>
    <t>Adhésions en ligne (Stripe)</t>
  </si>
  <si>
    <t xml:space="preserve">      Revenus hors catégorie</t>
  </si>
  <si>
    <t>Total des revenus</t>
  </si>
  <si>
    <t>BÉNÉFICES</t>
  </si>
  <si>
    <t>DÉPENSES</t>
  </si>
  <si>
    <t xml:space="preserve">   Comptabilité</t>
  </si>
  <si>
    <t xml:space="preserve">   Publicité</t>
  </si>
  <si>
    <t xml:space="preserve">   Frais bancaires</t>
  </si>
  <si>
    <t xml:space="preserve">   Dépenses pour ordinateur</t>
  </si>
  <si>
    <t xml:space="preserve">      Services informatiques</t>
  </si>
  <si>
    <t xml:space="preserve">      Soutien technique</t>
  </si>
  <si>
    <t>Total des dépenses informatiques</t>
  </si>
  <si>
    <t xml:space="preserve">   Conférence (Sudbury)</t>
  </si>
  <si>
    <t xml:space="preserve">   Droits et souscriptions</t>
  </si>
  <si>
    <t xml:space="preserve">      Dépenses pour les adhésions</t>
  </si>
  <si>
    <t xml:space="preserve">   Total des droits et souscriptions</t>
  </si>
  <si>
    <t xml:space="preserve">   Assurances</t>
  </si>
  <si>
    <t xml:space="preserve">   Frais juridiques</t>
  </si>
  <si>
    <t xml:space="preserve">   Réunions et conventions</t>
  </si>
  <si>
    <t>Dépenses de bureau</t>
  </si>
  <si>
    <t xml:space="preserve">      Assistante Virtuelle</t>
  </si>
  <si>
    <t xml:space="preserve">   Total des dépenses de bureau </t>
  </si>
  <si>
    <t xml:space="preserve">   Frais Stripe </t>
  </si>
  <si>
    <t>Dépenses hors catégorie</t>
  </si>
  <si>
    <t>PROFITS</t>
  </si>
  <si>
    <t>Jeudi 10 septembre 2020 à 07h02:27 GMT-7 - Base de l'exercice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</si>
</sst>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_€"/>
    <numFmt numFmtId="165" formatCode="&quot;$&quot;* #,##0.00\ _€"/>
  </numFmts>
  <fonts count="7">
    <font>
      <sz val="11.0"/>
      <color rgb="FF000000"/>
      <name val="Arial"/>
    </font>
    <font>
      <b/>
      <sz val="14.0"/>
      <color rgb="FF000000"/>
      <name val="Arial"/>
    </font>
    <font>
      <sz val="11.0"/>
      <color rgb="FF000000"/>
      <name val="Calibri"/>
    </font>
    <font>
      <b/>
      <sz val="9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10.0"/>
      <color rgb="FF000000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horizontal="left" readingOrder="0" shrinkToFit="0" wrapText="1"/>
    </xf>
    <xf borderId="0" fillId="0" fontId="5" numFmtId="164" xfId="0" applyAlignment="1" applyFont="1" applyNumberFormat="1">
      <alignment shrinkToFit="0" wrapText="1"/>
    </xf>
    <xf borderId="0" fillId="0" fontId="5" numFmtId="164" xfId="0" applyAlignment="1" applyFont="1" applyNumberFormat="1">
      <alignment horizontal="right" shrinkToFit="0" wrapText="1"/>
    </xf>
    <xf borderId="0" fillId="0" fontId="6" numFmtId="0" xfId="0" applyAlignment="1" applyFont="1">
      <alignment readingOrder="0"/>
    </xf>
    <xf borderId="2" fillId="0" fontId="4" numFmtId="165" xfId="0" applyAlignment="1" applyBorder="1" applyFont="1" applyNumberFormat="1">
      <alignment horizontal="right" shrinkToFit="0" wrapText="1"/>
    </xf>
    <xf borderId="0" fillId="0" fontId="4" numFmtId="0" xfId="0" applyAlignment="1" applyFont="1">
      <alignment horizontal="left" shrinkToFit="0" wrapText="1"/>
    </xf>
    <xf borderId="0" fillId="0" fontId="5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75"/>
    <col customWidth="1" min="2" max="3" width="30.88"/>
    <col customWidth="1" min="4" max="4" width="22.25"/>
    <col customWidth="1" min="5" max="26" width="7.63"/>
  </cols>
  <sheetData>
    <row r="1" ht="18.0" customHeight="1">
      <c r="A1" s="1" t="s">
        <v>0</v>
      </c>
    </row>
    <row r="2" ht="18.0" customHeight="1"/>
    <row r="3" ht="14.25" customHeight="1"/>
    <row r="4" ht="14.25" customHeight="1"/>
    <row r="5" ht="14.25" customHeight="1">
      <c r="A5" s="2"/>
      <c r="B5" s="3" t="s">
        <v>1</v>
      </c>
      <c r="C5" s="3" t="s">
        <v>2</v>
      </c>
    </row>
    <row r="6" ht="14.25" customHeight="1">
      <c r="A6" s="4" t="s">
        <v>3</v>
      </c>
      <c r="B6" s="5"/>
      <c r="C6" s="5"/>
    </row>
    <row r="7" ht="14.25" customHeight="1">
      <c r="A7" s="4" t="s">
        <v>4</v>
      </c>
      <c r="B7" s="6">
        <f>7500.71</f>
        <v>7500.71</v>
      </c>
      <c r="C7" s="6">
        <v>7500.0</v>
      </c>
    </row>
    <row r="8" ht="14.25" customHeight="1">
      <c r="A8" s="4" t="s">
        <v>5</v>
      </c>
      <c r="B8" s="6">
        <f>110.76</f>
        <v>110.76</v>
      </c>
      <c r="C8" s="6">
        <v>100.0</v>
      </c>
    </row>
    <row r="9" ht="14.25" customHeight="1">
      <c r="A9" s="4" t="s">
        <v>6</v>
      </c>
      <c r="B9" s="6">
        <f>18461.62</f>
        <v>18461.62</v>
      </c>
      <c r="C9" s="6">
        <f>18500+1850</f>
        <v>20350</v>
      </c>
      <c r="D9" s="7" t="s">
        <v>7</v>
      </c>
    </row>
    <row r="10" ht="14.25" customHeight="1">
      <c r="A10" s="4" t="s">
        <v>8</v>
      </c>
      <c r="B10" s="6">
        <f>9157.48</f>
        <v>9157.48</v>
      </c>
      <c r="C10" s="6">
        <v>10120.0</v>
      </c>
      <c r="D10" s="7" t="s">
        <v>7</v>
      </c>
    </row>
    <row r="11" ht="14.25" customHeight="1">
      <c r="A11" s="4" t="s">
        <v>9</v>
      </c>
      <c r="B11" s="6">
        <f>1200</f>
        <v>1200</v>
      </c>
      <c r="C11" s="6"/>
    </row>
    <row r="12" ht="14.25" customHeight="1">
      <c r="A12" s="4" t="s">
        <v>10</v>
      </c>
      <c r="B12" s="8">
        <f>((((B7)+(B8))+(B9))+(B10))+(B11)</f>
        <v>36430.57</v>
      </c>
      <c r="C12" s="8">
        <f>SUM(C7:C10)</f>
        <v>38070</v>
      </c>
    </row>
    <row r="13" ht="14.25" customHeight="1">
      <c r="A13" s="4" t="s">
        <v>11</v>
      </c>
      <c r="B13" s="8">
        <f>(B12)-(0)</f>
        <v>36430.57</v>
      </c>
      <c r="C13" s="8">
        <f>SUM(C7:C11)</f>
        <v>38070</v>
      </c>
    </row>
    <row r="14" ht="14.25" customHeight="1">
      <c r="A14" s="4" t="s">
        <v>12</v>
      </c>
      <c r="B14" s="5"/>
      <c r="C14" s="5"/>
    </row>
    <row r="15" ht="14.25" customHeight="1">
      <c r="A15" s="4" t="s">
        <v>13</v>
      </c>
      <c r="B15" s="6">
        <f>3461.26</f>
        <v>3461.26</v>
      </c>
      <c r="C15" s="6">
        <v>3500.0</v>
      </c>
    </row>
    <row r="16" ht="14.25" customHeight="1">
      <c r="A16" s="4" t="s">
        <v>14</v>
      </c>
      <c r="B16" s="6">
        <f>6311.32</f>
        <v>6311.32</v>
      </c>
      <c r="C16" s="6">
        <v>6400.0</v>
      </c>
    </row>
    <row r="17" ht="14.25" customHeight="1">
      <c r="A17" s="4" t="s">
        <v>15</v>
      </c>
      <c r="B17" s="6">
        <f>518.04</f>
        <v>518.04</v>
      </c>
      <c r="C17" s="6">
        <v>525.0</v>
      </c>
    </row>
    <row r="18" ht="14.25" customHeight="1">
      <c r="A18" s="4" t="s">
        <v>16</v>
      </c>
      <c r="B18" s="6">
        <f>133.93</f>
        <v>133.93</v>
      </c>
      <c r="C18" s="6">
        <v>150.0</v>
      </c>
    </row>
    <row r="19" ht="14.25" customHeight="1">
      <c r="A19" s="4" t="s">
        <v>17</v>
      </c>
      <c r="B19" s="6">
        <f>1235.68</f>
        <v>1235.68</v>
      </c>
      <c r="C19" s="6">
        <v>1250.0</v>
      </c>
    </row>
    <row r="20" ht="14.25" customHeight="1">
      <c r="A20" s="4" t="s">
        <v>18</v>
      </c>
      <c r="B20" s="6">
        <f>3600</f>
        <v>3600</v>
      </c>
      <c r="C20" s="6">
        <v>3600.0</v>
      </c>
    </row>
    <row r="21" ht="14.25" customHeight="1">
      <c r="A21" s="4" t="s">
        <v>19</v>
      </c>
      <c r="B21" s="8">
        <f>((B18)+(B19))+(B20)</f>
        <v>4969.61</v>
      </c>
      <c r="C21" s="8">
        <f>SUM(C18:C20)</f>
        <v>5000</v>
      </c>
    </row>
    <row r="22" ht="14.25" customHeight="1">
      <c r="A22" s="4" t="s">
        <v>20</v>
      </c>
      <c r="B22" s="6">
        <f>-257.78</f>
        <v>-257.78</v>
      </c>
      <c r="C22" s="6"/>
    </row>
    <row r="23" ht="14.25" customHeight="1">
      <c r="A23" s="4" t="s">
        <v>21</v>
      </c>
      <c r="B23" s="6">
        <f>0</f>
        <v>0</v>
      </c>
      <c r="C23" s="6"/>
    </row>
    <row r="24" ht="14.25" customHeight="1">
      <c r="A24" s="4" t="s">
        <v>22</v>
      </c>
      <c r="B24" s="6">
        <f>1463.25</f>
        <v>1463.25</v>
      </c>
      <c r="C24" s="6">
        <v>1500.0</v>
      </c>
    </row>
    <row r="25" ht="14.25" customHeight="1">
      <c r="A25" s="4" t="s">
        <v>23</v>
      </c>
      <c r="B25" s="8">
        <f>(B23)+(B24)</f>
        <v>1463.25</v>
      </c>
      <c r="C25" s="8">
        <v>1500.0</v>
      </c>
    </row>
    <row r="26" ht="14.25" customHeight="1">
      <c r="A26" s="4" t="s">
        <v>24</v>
      </c>
      <c r="B26" s="6">
        <f>0</f>
        <v>0</v>
      </c>
      <c r="C26" s="6"/>
    </row>
    <row r="27" ht="14.25" customHeight="1">
      <c r="A27" s="4" t="s">
        <v>25</v>
      </c>
      <c r="B27" s="6">
        <f>250</f>
        <v>250</v>
      </c>
      <c r="C27" s="6">
        <v>250.0</v>
      </c>
    </row>
    <row r="28" ht="14.25" customHeight="1">
      <c r="A28" s="4" t="s">
        <v>26</v>
      </c>
      <c r="B28" s="6">
        <f>12168.53</f>
        <v>12168.53</v>
      </c>
      <c r="C28" s="6">
        <v>12200.0</v>
      </c>
    </row>
    <row r="29" ht="14.25" customHeight="1">
      <c r="A29" s="4" t="s">
        <v>27</v>
      </c>
      <c r="B29" s="6">
        <f>182.02</f>
        <v>182.02</v>
      </c>
      <c r="C29" s="6">
        <v>200.0</v>
      </c>
    </row>
    <row r="30" ht="14.25" customHeight="1">
      <c r="A30" s="4" t="s">
        <v>28</v>
      </c>
      <c r="B30" s="6">
        <f>7769.5</f>
        <v>7769.5</v>
      </c>
      <c r="C30" s="6">
        <v>8000.0</v>
      </c>
    </row>
    <row r="31" ht="14.25" customHeight="1">
      <c r="A31" s="4" t="s">
        <v>29</v>
      </c>
      <c r="B31" s="8">
        <f>(B29)+(B30)</f>
        <v>7951.52</v>
      </c>
      <c r="C31" s="8">
        <f>SUM(C29:C30)</f>
        <v>8200</v>
      </c>
    </row>
    <row r="32" ht="14.25" customHeight="1">
      <c r="A32" s="4" t="s">
        <v>30</v>
      </c>
      <c r="B32" s="6">
        <f t="shared" ref="B32:B33" si="1">0</f>
        <v>0</v>
      </c>
      <c r="C32" s="6"/>
    </row>
    <row r="33" ht="14.25" customHeight="1">
      <c r="A33" s="4" t="s">
        <v>31</v>
      </c>
      <c r="B33" s="6">
        <f t="shared" si="1"/>
        <v>0</v>
      </c>
      <c r="C33" s="6"/>
    </row>
    <row r="34" ht="14.25" customHeight="1">
      <c r="A34" s="4" t="s">
        <v>19</v>
      </c>
      <c r="B34" s="8">
        <f>(((((((((((B15)+(B16))+(B17))+(B21))+(B22))+(B25))+(B26))+(B27))+(B28))+(B31))+(B32))+(B33)</f>
        <v>36835.75</v>
      </c>
      <c r="C34" s="8">
        <f>C31+C25+C21+C28+C27+C17+C16+C15</f>
        <v>37575</v>
      </c>
    </row>
    <row r="35" ht="14.25" customHeight="1">
      <c r="A35" s="4" t="s">
        <v>32</v>
      </c>
      <c r="B35" s="8">
        <f t="shared" ref="B35:C35" si="2">(((B13)-(B34))+(0))-(0)</f>
        <v>-405.18</v>
      </c>
      <c r="C35" s="8">
        <f t="shared" si="2"/>
        <v>495</v>
      </c>
    </row>
    <row r="36" ht="14.25" customHeight="1">
      <c r="A36" s="9"/>
      <c r="B36" s="5"/>
      <c r="C36" s="5"/>
    </row>
    <row r="37" ht="14.25" customHeight="1"/>
    <row r="38" ht="14.25" customHeight="1"/>
    <row r="39" ht="14.25" customHeight="1">
      <c r="A39" s="10" t="s">
        <v>33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C3"/>
    <mergeCell ref="A39:B3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2020-09-10T14:02:27Z</dcterms:created>
  <dc:creator>Apache POI</dc:creator>
</cp:coreProperties>
</file>